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quickbooks\Downloads\"/>
    </mc:Choice>
  </mc:AlternateContent>
  <xr:revisionPtr revIDLastSave="0" documentId="8_{F2677D6A-BC52-4128-974F-BAF8D40F141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r:id="rId1"/>
    <sheet name="Balan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D52" i="2" s="1"/>
  <c r="D45" i="2"/>
  <c r="E34" i="2"/>
  <c r="D34" i="2"/>
  <c r="E29" i="2"/>
  <c r="D29" i="2"/>
  <c r="E26" i="2"/>
  <c r="D26" i="2"/>
  <c r="C2" i="2"/>
</calcChain>
</file>

<file path=xl/sharedStrings.xml><?xml version="1.0" encoding="utf-8"?>
<sst xmlns="http://schemas.openxmlformats.org/spreadsheetml/2006/main" count="36" uniqueCount="36">
  <si>
    <t>92% of Total Budget</t>
  </si>
  <si>
    <t>Personnel Costs - May 31, 2026</t>
  </si>
  <si>
    <t>Salary</t>
  </si>
  <si>
    <t>OT</t>
  </si>
  <si>
    <t>Medical</t>
  </si>
  <si>
    <t>PERS</t>
  </si>
  <si>
    <t>2026 FTE - 15.5</t>
  </si>
  <si>
    <t>2025 FTE - 25</t>
  </si>
  <si>
    <t>Cash Balances - Operations</t>
  </si>
  <si>
    <t>Total Cash</t>
  </si>
  <si>
    <t xml:space="preserve"> 664 - Jefferson County RFPD</t>
  </si>
  <si>
    <t>*0960 - "Old" EMS Checking</t>
  </si>
  <si>
    <t>*3820 - JCF/EMS Checking</t>
  </si>
  <si>
    <t xml:space="preserve"> 725 - J Cnty EMS/Fire Equipment</t>
  </si>
  <si>
    <t>*8106 - "New" EMS Checking</t>
  </si>
  <si>
    <t>Total Cash Available for 2025-26</t>
  </si>
  <si>
    <t xml:space="preserve"> 665 - JeffCo RFPD - Grant Reserve</t>
  </si>
  <si>
    <t>Total Reserve Accounts</t>
  </si>
  <si>
    <t xml:space="preserve"> 666 - J Cnty Fire &amp; EMS Bond</t>
  </si>
  <si>
    <t xml:space="preserve">667 - J County 2024 Bond </t>
  </si>
  <si>
    <t>*5670 Bond Checking</t>
  </si>
  <si>
    <t>Total Bond Accounts</t>
  </si>
  <si>
    <t>Additional Requested Items:</t>
  </si>
  <si>
    <t>Bond Reconciliation Summary</t>
  </si>
  <si>
    <t>Bond Issuance</t>
  </si>
  <si>
    <t>Bond/Bank Fees</t>
  </si>
  <si>
    <t>Net Bond Total:</t>
  </si>
  <si>
    <t>Total Bond Budgeted for Operations:</t>
  </si>
  <si>
    <t>Bond Proceeds Spent to Date Operations:</t>
  </si>
  <si>
    <t>Bond Balance available for Operations:</t>
  </si>
  <si>
    <t>Total Bond Budgeted for Capital:</t>
  </si>
  <si>
    <t>Bond Proceeds Spent to Date Capital:</t>
  </si>
  <si>
    <t>Any Bills Outstanding for Capital Projects:</t>
  </si>
  <si>
    <t>Bond Balance available for Capital Projects:</t>
  </si>
  <si>
    <t>Capital Funding Grant State</t>
  </si>
  <si>
    <t>Capital Projects Total Funds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</si>
</sst>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  <font>
      <b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164" fontId="4" fillId="2" borderId="2" xfId="2" applyNumberFormat="1" applyFont="1" applyFill="1" applyBorder="1"/>
    <xf numFmtId="164" fontId="4" fillId="2" borderId="3" xfId="2" applyNumberFormat="1" applyFont="1" applyFill="1" applyBorder="1"/>
    <xf numFmtId="0" fontId="3" fillId="0" borderId="0" xfId="0" applyFont="1"/>
    <xf numFmtId="165" fontId="3" fillId="0" borderId="0" xfId="0" applyNumberFormat="1" applyFont="1" applyAlignment="1">
      <alignment horizontal="left"/>
    </xf>
    <xf numFmtId="16" fontId="4" fillId="0" borderId="0" xfId="0" applyNumberFormat="1" applyFont="1"/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2" applyFont="1" applyFill="1"/>
    <xf numFmtId="43" fontId="4" fillId="2" borderId="0" xfId="1" applyFont="1" applyFill="1"/>
    <xf numFmtId="0" fontId="4" fillId="0" borderId="0" xfId="0" applyFont="1" applyAlignment="1">
      <alignment horizontal="right"/>
    </xf>
    <xf numFmtId="44" fontId="3" fillId="0" borderId="0" xfId="2" applyFont="1" applyFill="1"/>
    <xf numFmtId="44" fontId="3" fillId="3" borderId="2" xfId="2" applyFont="1" applyFill="1" applyBorder="1" applyAlignment="1">
      <alignment horizontal="center"/>
    </xf>
    <xf numFmtId="44" fontId="3" fillId="0" borderId="0" xfId="2" applyFont="1" applyFill="1" applyBorder="1"/>
    <xf numFmtId="43" fontId="4" fillId="0" borderId="0" xfId="1" applyFont="1" applyFill="1"/>
    <xf numFmtId="165" fontId="4" fillId="0" borderId="0" xfId="0" applyNumberFormat="1" applyFont="1" applyAlignment="1">
      <alignment horizontal="left"/>
    </xf>
    <xf numFmtId="43" fontId="4" fillId="2" borderId="0" xfId="1" applyFont="1" applyFill="1" applyBorder="1" applyAlignment="1">
      <alignment horizontal="right"/>
    </xf>
    <xf numFmtId="0" fontId="5" fillId="0" borderId="0" xfId="0" applyFont="1"/>
    <xf numFmtId="166" fontId="0" fillId="0" borderId="0" xfId="0" applyNumberFormat="1"/>
    <xf numFmtId="166" fontId="6" fillId="0" borderId="0" xfId="0" applyNumberFormat="1" applyFont="1"/>
    <xf numFmtId="44" fontId="3" fillId="2" borderId="2" xfId="2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1074420</xdr:colOff>
      <xdr:row>0</xdr:row>
      <xdr:rowOff>91440</xdr:rowOff>
    </xdr:from>
    <xdr:to>
      <xdr:col>0</xdr:col>
      <xdr:colOff>2301240</xdr:colOff>
      <xdr:row>5</xdr:row>
      <xdr:rowOff>22183</xdr:rowOff>
    </xdr:to>
    <xdr:pic>
      <xdr:nvPicPr>
        <xdr:cNvPr id="2" name="Picture 1" descr="A logo with a mountain and text&#10;&#10;Description automatically generated">
          <a:extLst>
            <a:ext uri="{FF2B5EF4-FFF2-40B4-BE49-F238E27FC236}">
              <a16:creationId xmlns:a16="http://schemas.microsoft.com/office/drawing/2014/main" id="{DEBCD8C6-9518-4BE7-973E-E82BB732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91440"/>
          <a:ext cx="1226820" cy="883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s/Financial%20Dashboard%20October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Fund"/>
      <sheetName val="Capital Fund &amp; Bond Debt Svc"/>
      <sheetName val="Balances"/>
    </sheetNames>
    <sheetDataSet>
      <sheetData sheetId="0">
        <row r="2">
          <cell r="F2" t="str">
            <v>FINANCIAL DASHBOARD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040E-4A3E-4CCE-AEA9-3B3CF61B7C85}">
  <sheetPr>
    <pageSetUpPr fitToPage="1"/>
  </sheetPr>
  <dimension ref="A2:I58"/>
  <sheetViews>
    <sheetView tabSelected="1" zoomScale="73" workbookViewId="0">
      <selection activeCell="E14" sqref="E14"/>
    </sheetView>
  </sheetViews>
  <sheetFormatPr defaultColWidth="8.85546875" defaultRowHeight="15" x14ac:dyDescent="0.25"/>
  <cols>
    <col min="1" max="1" width="49.7109375" bestFit="1" customWidth="1"/>
    <col min="2" max="2" width="7.140625" customWidth="1"/>
    <col min="3" max="3" width="14.28515625" customWidth="1"/>
    <col min="4" max="4" width="18.7109375" bestFit="1" customWidth="1"/>
    <col min="5" max="5" width="18.28515625" customWidth="1"/>
    <col min="6" max="6" width="11.7109375" bestFit="1" customWidth="1"/>
    <col min="7" max="7" width="14.140625" customWidth="1"/>
    <col min="8" max="9" width="9.140625" bestFit="1" customWidth="1"/>
  </cols>
  <sheetData>
    <row r="2" spans="1:9" x14ac:dyDescent="0.25">
      <c r="C2" s="1" t="str">
        <f>'[1]General Fund'!F2</f>
        <v>FINANCIAL DASHBOARD</v>
      </c>
    </row>
    <row r="3" spans="1:9" x14ac:dyDescent="0.25">
      <c r="C3" s="2">
        <v>46173</v>
      </c>
    </row>
    <row r="4" spans="1:9" x14ac:dyDescent="0.25">
      <c r="C4" s="1" t="s">
        <v>0</v>
      </c>
    </row>
    <row r="11" spans="1:9" ht="15.75" x14ac:dyDescent="0.25">
      <c r="A11" s="3" t="s">
        <v>1</v>
      </c>
      <c r="B11" s="4"/>
      <c r="C11" s="4"/>
      <c r="D11" s="4"/>
      <c r="E11" s="4"/>
      <c r="F11" s="4"/>
      <c r="G11" s="5"/>
      <c r="H11" s="5"/>
      <c r="I11" s="5"/>
    </row>
    <row r="12" spans="1:9" ht="15.75" x14ac:dyDescent="0.25">
      <c r="A12" s="4"/>
      <c r="B12" s="4"/>
      <c r="C12" s="6" t="s">
        <v>2</v>
      </c>
      <c r="D12" s="6" t="s">
        <v>3</v>
      </c>
      <c r="E12" s="6" t="s">
        <v>4</v>
      </c>
      <c r="F12" s="6" t="s">
        <v>5</v>
      </c>
      <c r="H12" s="5"/>
      <c r="I12" s="5"/>
    </row>
    <row r="13" spans="1:9" ht="15.75" x14ac:dyDescent="0.25">
      <c r="A13" s="7" t="s">
        <v>6</v>
      </c>
      <c r="B13" s="8"/>
      <c r="C13" s="9">
        <v>151978.79</v>
      </c>
      <c r="D13" s="9">
        <v>9396.48</v>
      </c>
      <c r="E13" s="9">
        <v>23322.84</v>
      </c>
      <c r="F13" s="10">
        <v>22015.919999999998</v>
      </c>
      <c r="H13" s="5"/>
      <c r="I13" s="5"/>
    </row>
    <row r="14" spans="1:9" ht="10.15" customHeight="1" x14ac:dyDescent="0.25">
      <c r="A14" s="4"/>
      <c r="B14" s="4"/>
      <c r="C14" s="4"/>
      <c r="D14" s="4"/>
      <c r="E14" s="4"/>
      <c r="F14" s="4"/>
      <c r="H14" s="5"/>
      <c r="I14" s="5"/>
    </row>
    <row r="15" spans="1:9" ht="15.75" x14ac:dyDescent="0.25">
      <c r="A15" s="7" t="s">
        <v>7</v>
      </c>
      <c r="B15" s="8"/>
      <c r="C15" s="9">
        <v>185800.45</v>
      </c>
      <c r="D15" s="9">
        <v>16697.599999999999</v>
      </c>
      <c r="E15" s="9">
        <v>26408.18</v>
      </c>
      <c r="F15" s="10">
        <v>32402.880000000001</v>
      </c>
      <c r="H15" s="5"/>
      <c r="I15" s="5"/>
    </row>
    <row r="16" spans="1:9" ht="15.75" x14ac:dyDescent="0.25">
      <c r="A16" s="4"/>
      <c r="B16" s="5"/>
      <c r="C16" s="5"/>
      <c r="D16" s="5"/>
      <c r="E16" s="5"/>
      <c r="F16" s="5"/>
      <c r="G16" s="5"/>
      <c r="H16" s="5"/>
      <c r="I16" s="5"/>
    </row>
    <row r="17" spans="1:9" ht="15.75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5.75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5.75" x14ac:dyDescent="0.25">
      <c r="A19" s="11" t="s">
        <v>8</v>
      </c>
      <c r="B19" s="5"/>
      <c r="C19" s="5"/>
      <c r="D19" s="30" t="s">
        <v>9</v>
      </c>
      <c r="E19" s="30"/>
      <c r="F19" s="5"/>
      <c r="G19" s="5"/>
      <c r="H19" s="5"/>
      <c r="I19" s="5"/>
    </row>
    <row r="20" spans="1:9" ht="15.75" x14ac:dyDescent="0.25">
      <c r="A20" s="12"/>
      <c r="B20" s="5"/>
      <c r="C20" s="13"/>
      <c r="D20" s="14">
        <v>2026</v>
      </c>
      <c r="E20" s="15">
        <v>2025</v>
      </c>
      <c r="F20" s="5"/>
      <c r="G20" s="16"/>
      <c r="H20" s="16"/>
      <c r="I20" s="16"/>
    </row>
    <row r="21" spans="1:9" ht="15.75" x14ac:dyDescent="0.25">
      <c r="A21" s="5" t="s">
        <v>10</v>
      </c>
      <c r="B21" s="17"/>
      <c r="C21" s="17"/>
      <c r="D21" s="18">
        <v>402492.92</v>
      </c>
      <c r="E21" s="18">
        <v>13162.22</v>
      </c>
      <c r="F21" s="5"/>
      <c r="G21" s="19"/>
      <c r="H21" s="5"/>
      <c r="I21" s="5"/>
    </row>
    <row r="22" spans="1:9" ht="15.75" x14ac:dyDescent="0.25">
      <c r="A22" s="5" t="s">
        <v>11</v>
      </c>
      <c r="B22" s="17"/>
      <c r="C22" s="17"/>
      <c r="D22" s="18">
        <v>4670.6499999999996</v>
      </c>
      <c r="E22" s="18">
        <v>3277.88</v>
      </c>
      <c r="F22" s="5"/>
      <c r="G22" s="19"/>
      <c r="H22" s="5"/>
      <c r="I22" s="5"/>
    </row>
    <row r="23" spans="1:9" ht="15.75" x14ac:dyDescent="0.25">
      <c r="A23" s="5" t="s">
        <v>12</v>
      </c>
      <c r="B23" s="17"/>
      <c r="C23" s="17"/>
      <c r="D23" s="18">
        <v>104345.72</v>
      </c>
      <c r="E23" s="18">
        <v>78749.97</v>
      </c>
      <c r="F23" s="5"/>
      <c r="G23" s="5"/>
      <c r="H23" s="5"/>
      <c r="I23" s="5"/>
    </row>
    <row r="24" spans="1:9" ht="15.75" x14ac:dyDescent="0.25">
      <c r="A24" s="5" t="s">
        <v>13</v>
      </c>
      <c r="B24" s="17"/>
      <c r="D24" s="18">
        <v>112906.81</v>
      </c>
      <c r="E24" s="18">
        <v>95471.47</v>
      </c>
      <c r="F24" s="5"/>
      <c r="G24" s="5"/>
      <c r="H24" s="5"/>
      <c r="I24" s="5"/>
    </row>
    <row r="25" spans="1:9" ht="15.75" x14ac:dyDescent="0.25">
      <c r="A25" s="5" t="s">
        <v>14</v>
      </c>
      <c r="B25" s="17"/>
      <c r="C25" s="17"/>
      <c r="D25" s="18">
        <v>17436.28</v>
      </c>
      <c r="E25" s="18">
        <v>95950.95</v>
      </c>
      <c r="F25" s="5"/>
      <c r="G25" s="5"/>
      <c r="H25" s="5"/>
      <c r="I25" s="5"/>
    </row>
    <row r="26" spans="1:9" ht="15.75" x14ac:dyDescent="0.25">
      <c r="A26" s="11" t="s">
        <v>15</v>
      </c>
      <c r="B26" s="20"/>
      <c r="C26" s="17"/>
      <c r="D26" s="21">
        <f>SUM(D21:D25)</f>
        <v>641852.38000000012</v>
      </c>
      <c r="E26" s="21">
        <f>SUM(E21:E25)</f>
        <v>286612.49</v>
      </c>
      <c r="F26" s="5"/>
      <c r="G26" s="5"/>
      <c r="H26" s="5"/>
      <c r="I26" s="5"/>
    </row>
    <row r="27" spans="1:9" ht="15.75" x14ac:dyDescent="0.25">
      <c r="A27" s="11"/>
      <c r="B27" s="20"/>
      <c r="C27" s="22"/>
      <c r="D27" s="22"/>
      <c r="E27" s="22"/>
      <c r="F27" s="5"/>
      <c r="G27" s="5"/>
      <c r="H27" s="5"/>
      <c r="I27" s="5"/>
    </row>
    <row r="28" spans="1:9" ht="15.75" x14ac:dyDescent="0.25">
      <c r="A28" s="5" t="s">
        <v>16</v>
      </c>
      <c r="B28" s="17"/>
      <c r="D28" s="18">
        <v>110945.53</v>
      </c>
      <c r="E28" s="18">
        <v>190824.04</v>
      </c>
      <c r="F28" s="5"/>
      <c r="G28" s="5"/>
      <c r="H28" s="5"/>
      <c r="I28" s="5"/>
    </row>
    <row r="29" spans="1:9" ht="15.75" x14ac:dyDescent="0.25">
      <c r="A29" s="11" t="s">
        <v>17</v>
      </c>
      <c r="B29" s="20"/>
      <c r="D29" s="21">
        <f>SUM(D28)</f>
        <v>110945.53</v>
      </c>
      <c r="E29" s="21">
        <f>SUM(E28)</f>
        <v>190824.04</v>
      </c>
      <c r="F29" s="5"/>
      <c r="G29" s="5"/>
      <c r="H29" s="5"/>
      <c r="I29" s="5"/>
    </row>
    <row r="30" spans="1:9" ht="15.75" x14ac:dyDescent="0.25">
      <c r="A30" s="5"/>
      <c r="B30" s="17"/>
      <c r="D30" s="23"/>
      <c r="E30" s="23"/>
      <c r="F30" s="5"/>
      <c r="G30" s="5"/>
      <c r="H30" s="5"/>
      <c r="I30" s="5"/>
    </row>
    <row r="31" spans="1:9" ht="15.75" x14ac:dyDescent="0.25">
      <c r="A31" s="5" t="s">
        <v>18</v>
      </c>
      <c r="B31" s="17"/>
      <c r="C31" s="17"/>
      <c r="D31" s="18">
        <v>1281616.43</v>
      </c>
      <c r="E31" s="18">
        <v>3714471.19</v>
      </c>
      <c r="F31" s="5"/>
      <c r="G31" s="19"/>
      <c r="H31" s="5"/>
      <c r="I31" s="5"/>
    </row>
    <row r="32" spans="1:9" ht="15.75" x14ac:dyDescent="0.25">
      <c r="A32" s="24" t="s">
        <v>19</v>
      </c>
      <c r="B32" s="5"/>
      <c r="C32" s="13"/>
      <c r="D32" s="25">
        <v>47582.37</v>
      </c>
      <c r="E32" s="18">
        <v>450130.97</v>
      </c>
      <c r="F32" s="5"/>
      <c r="G32" s="16"/>
      <c r="H32" s="16"/>
      <c r="I32" s="16"/>
    </row>
    <row r="33" spans="1:9" ht="15.75" x14ac:dyDescent="0.25">
      <c r="A33" s="24" t="s">
        <v>20</v>
      </c>
      <c r="B33" s="5"/>
      <c r="C33" s="13"/>
      <c r="D33" s="25">
        <v>8144.81</v>
      </c>
      <c r="E33" s="18">
        <v>86496.75</v>
      </c>
      <c r="F33" s="5"/>
      <c r="G33" s="16"/>
      <c r="H33" s="16"/>
      <c r="I33" s="16"/>
    </row>
    <row r="34" spans="1:9" ht="15.75" x14ac:dyDescent="0.25">
      <c r="A34" s="11" t="s">
        <v>21</v>
      </c>
      <c r="B34" s="20"/>
      <c r="D34" s="21">
        <f>SUM(D31:D33)</f>
        <v>1337343.6100000001</v>
      </c>
      <c r="E34" s="21">
        <f>SUM(E31:E33)</f>
        <v>4251098.91</v>
      </c>
      <c r="F34" s="5"/>
      <c r="G34" s="5"/>
      <c r="H34" s="5"/>
      <c r="I34" s="5"/>
    </row>
    <row r="35" spans="1:9" ht="15.75" x14ac:dyDescent="0.25">
      <c r="A35" s="11"/>
      <c r="B35" s="20"/>
      <c r="D35" s="22"/>
      <c r="E35" s="22"/>
      <c r="F35" s="5"/>
      <c r="G35" s="5"/>
      <c r="H35" s="5"/>
      <c r="I35" s="5"/>
    </row>
    <row r="36" spans="1:9" ht="15.75" x14ac:dyDescent="0.25">
      <c r="A36" s="5"/>
      <c r="B36" s="5"/>
      <c r="C36" s="23"/>
      <c r="D36" s="5"/>
      <c r="E36" s="5"/>
      <c r="F36" s="5"/>
      <c r="G36" s="5"/>
      <c r="H36" s="5"/>
      <c r="I36" s="5"/>
    </row>
    <row r="37" spans="1:9" ht="15.75" x14ac:dyDescent="0.25">
      <c r="A37" s="11" t="s">
        <v>22</v>
      </c>
      <c r="B37" s="5"/>
      <c r="C37" s="23"/>
      <c r="D37" s="5"/>
      <c r="E37" s="5"/>
      <c r="F37" s="5"/>
      <c r="G37" s="5"/>
      <c r="H37" s="5"/>
      <c r="I37" s="5"/>
    </row>
    <row r="38" spans="1:9" ht="15.75" x14ac:dyDescent="0.25">
      <c r="A38" s="11" t="s">
        <v>23</v>
      </c>
      <c r="B38" s="5"/>
      <c r="C38" s="23"/>
      <c r="D38" s="5"/>
      <c r="E38" s="5"/>
      <c r="F38" s="5"/>
      <c r="G38" s="5"/>
      <c r="H38" s="5"/>
      <c r="I38" s="5"/>
    </row>
    <row r="39" spans="1:9" ht="15.75" x14ac:dyDescent="0.25">
      <c r="A39" s="5" t="s">
        <v>24</v>
      </c>
      <c r="B39" s="5"/>
      <c r="C39" s="23"/>
      <c r="D39" s="23">
        <v>7000000</v>
      </c>
      <c r="E39" s="5"/>
      <c r="F39" s="5"/>
      <c r="G39" s="5"/>
      <c r="H39" s="5"/>
      <c r="I39" s="5"/>
    </row>
    <row r="40" spans="1:9" ht="15.75" x14ac:dyDescent="0.25">
      <c r="A40" s="5" t="s">
        <v>25</v>
      </c>
      <c r="B40" s="5"/>
      <c r="C40" s="23"/>
      <c r="D40" s="18">
        <v>55500</v>
      </c>
      <c r="E40" s="5"/>
      <c r="F40" s="5"/>
      <c r="G40" s="5"/>
      <c r="H40" s="5"/>
      <c r="I40" s="5"/>
    </row>
    <row r="41" spans="1:9" ht="15.75" x14ac:dyDescent="0.25">
      <c r="A41" s="5" t="s">
        <v>26</v>
      </c>
      <c r="B41" s="5"/>
      <c r="C41" s="23"/>
      <c r="D41" s="21">
        <v>6944500</v>
      </c>
      <c r="E41" s="5"/>
      <c r="F41" s="5"/>
      <c r="G41" s="5"/>
      <c r="H41" s="5"/>
      <c r="I41" s="5"/>
    </row>
    <row r="42" spans="1:9" ht="15.75" x14ac:dyDescent="0.25">
      <c r="A42" s="5"/>
      <c r="B42" s="5"/>
      <c r="C42" s="23"/>
      <c r="D42" s="5"/>
      <c r="E42" s="5"/>
      <c r="F42" s="5"/>
      <c r="G42" s="5"/>
      <c r="H42" s="5"/>
      <c r="I42" s="5"/>
    </row>
    <row r="43" spans="1:9" ht="15.75" x14ac:dyDescent="0.25">
      <c r="A43" s="5" t="s">
        <v>27</v>
      </c>
      <c r="B43" s="5"/>
      <c r="C43" s="23"/>
      <c r="D43" s="23">
        <v>979965.97</v>
      </c>
      <c r="E43" s="5"/>
      <c r="F43" s="5"/>
      <c r="G43" s="5"/>
      <c r="H43" s="5"/>
      <c r="I43" s="5"/>
    </row>
    <row r="44" spans="1:9" ht="15.75" x14ac:dyDescent="0.25">
      <c r="A44" s="5" t="s">
        <v>28</v>
      </c>
      <c r="B44" s="5"/>
      <c r="C44" s="23"/>
      <c r="D44" s="18">
        <v>979965.97</v>
      </c>
      <c r="E44" s="5"/>
      <c r="F44" s="5"/>
      <c r="G44" s="5"/>
      <c r="H44" s="5"/>
      <c r="I44" s="5"/>
    </row>
    <row r="45" spans="1:9" ht="15.75" x14ac:dyDescent="0.25">
      <c r="A45" s="5" t="s">
        <v>29</v>
      </c>
      <c r="B45" s="5"/>
      <c r="C45" s="23"/>
      <c r="D45" s="21">
        <f>D43-D44</f>
        <v>0</v>
      </c>
    </row>
    <row r="46" spans="1:9" ht="15.75" x14ac:dyDescent="0.25">
      <c r="A46" s="5"/>
      <c r="B46" s="5"/>
      <c r="C46" s="23"/>
      <c r="D46" s="23"/>
    </row>
    <row r="47" spans="1:9" ht="15.75" x14ac:dyDescent="0.25">
      <c r="A47" s="5" t="s">
        <v>30</v>
      </c>
      <c r="B47" s="5"/>
      <c r="C47" s="23"/>
      <c r="D47" s="18">
        <v>5964534.0300000003</v>
      </c>
    </row>
    <row r="48" spans="1:9" ht="15.75" x14ac:dyDescent="0.25">
      <c r="A48" s="4" t="s">
        <v>31</v>
      </c>
      <c r="B48" s="4"/>
      <c r="C48" s="18"/>
      <c r="D48" s="18">
        <v>6653911.0700000003</v>
      </c>
    </row>
    <row r="49" spans="1:4" ht="15.75" x14ac:dyDescent="0.25">
      <c r="A49" s="5" t="s">
        <v>32</v>
      </c>
      <c r="B49" s="5"/>
      <c r="C49" s="23"/>
      <c r="D49" s="18"/>
    </row>
    <row r="50" spans="1:4" ht="15.75" x14ac:dyDescent="0.25">
      <c r="A50" s="5" t="s">
        <v>33</v>
      </c>
      <c r="B50" s="5"/>
      <c r="C50" s="23"/>
      <c r="D50" s="21">
        <f>D47-D48-D49</f>
        <v>-689377.04</v>
      </c>
    </row>
    <row r="51" spans="1:4" ht="15.75" x14ac:dyDescent="0.25">
      <c r="A51" s="26" t="s">
        <v>34</v>
      </c>
      <c r="D51" s="27">
        <v>1900000</v>
      </c>
    </row>
    <row r="52" spans="1:4" ht="15.75" x14ac:dyDescent="0.25">
      <c r="A52" s="26" t="s">
        <v>35</v>
      </c>
      <c r="D52" s="28">
        <f>_xlfn.SINGLE(SUM(D50:D51))</f>
        <v>1210622.96</v>
      </c>
    </row>
    <row r="53" spans="1:4" ht="15.75" x14ac:dyDescent="0.25">
      <c r="A53" s="11"/>
    </row>
    <row r="54" spans="1:4" ht="15.75" x14ac:dyDescent="0.25">
      <c r="A54" s="5"/>
      <c r="D54" s="18"/>
    </row>
    <row r="55" spans="1:4" ht="15.75" x14ac:dyDescent="0.25">
      <c r="A55" s="5"/>
      <c r="D55" s="18"/>
    </row>
    <row r="56" spans="1:4" ht="15.75" x14ac:dyDescent="0.25">
      <c r="A56" s="5"/>
      <c r="D56" s="18"/>
    </row>
    <row r="57" spans="1:4" ht="15.75" x14ac:dyDescent="0.25">
      <c r="A57" s="5"/>
      <c r="D57" s="18"/>
    </row>
    <row r="58" spans="1:4" ht="15.75" x14ac:dyDescent="0.25">
      <c r="A58" s="5"/>
      <c r="D58" s="29"/>
    </row>
  </sheetData>
  <mergeCells count="1">
    <mergeCell ref="D19:E19"/>
  </mergeCells>
  <pageMargins left="0.7" right="0.7" top="0.75" bottom="0.75" header="0.3" footer="0.3"/>
  <pageSetup scale="75" fitToHeight="0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Balances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leeann patton</cp:lastModifiedBy>
  <cp:revision/>
  <dcterms:created xsi:type="dcterms:W3CDTF">2026-01-09T22:22:14Z</dcterms:created>
  <dcterms:modified xsi:type="dcterms:W3CDTF">2026-06-09T19:11:16Z</dcterms:modified>
  <cp:category/>
  <cp:contentStatus/>
</cp:coreProperties>
</file>